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65371" windowWidth="12120" windowHeight="9120" activeTab="0"/>
  </bookViews>
  <sheets>
    <sheet name="лист 1" sheetId="1" r:id="rId1"/>
  </sheets>
  <externalReferences>
    <externalReference r:id="rId4"/>
  </externalReferences>
  <definedNames>
    <definedName name="_xlnm.Print_Titles" localSheetId="0">'лист 1'!$10:$10</definedName>
    <definedName name="_xlnm.Print_Area" localSheetId="0">'лист 1'!$A$1:$G$78</definedName>
  </definedNames>
  <calcPr fullCalcOnLoad="1" refMode="R1C1"/>
</workbook>
</file>

<file path=xl/sharedStrings.xml><?xml version="1.0" encoding="utf-8"?>
<sst xmlns="http://schemas.openxmlformats.org/spreadsheetml/2006/main" count="139" uniqueCount="132">
  <si>
    <t xml:space="preserve">                                                                                                                          Приложение №  </t>
  </si>
  <si>
    <t>всего</t>
  </si>
  <si>
    <t>Код бюджетной классификации РФ</t>
  </si>
  <si>
    <t>Сумма</t>
  </si>
  <si>
    <t>1 00 00000 00 0000 000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</si>
  <si>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</si>
  <si>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</si>
  <si>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</si>
  <si>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</si>
  <si>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</si>
  <si>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</si>
  <si>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1 05 02000 01 0000 110</t>
  </si>
  <si>
    <t>Единый налог на вмененный доход для отдельных видов деятельности</t>
  </si>
  <si>
    <t>1 05 03000 01 0000 110</t>
  </si>
  <si>
    <t>Единый сельскохозяйственный  налог</t>
  </si>
  <si>
    <t>1 08 00000 00 0000 000</t>
  </si>
  <si>
    <t>ГОСУДАРСТВЕННАЯ ПОШЛИНА</t>
  </si>
  <si>
    <t>1 08 02020 01 0000 110</t>
  </si>
  <si>
    <t>Государственная пошлина по делам, рассматриваемым конституционными (уставными) судами субъектов Российской Федерации</t>
  </si>
  <si>
    <t>1 08 07110 01 0000 110</t>
  </si>
  <si>
    <t>Государственная пошлина за государственную  регистрацию межрегиональных, региональных и местных  общественных объединений, отделений общественных объединений, а также за государственную регистрацию изменений их учредительных документов</t>
  </si>
  <si>
    <t>1 08 07120 01 0000 110</t>
  </si>
  <si>
    <t>Государственная пошлина за государственную  регистрацию  региональных отделений политической партии</t>
  </si>
  <si>
    <t>1 08 07130 01 0000 110</t>
  </si>
  <si>
    <t>Государственная пошлина за государственную  регистрацию средств массовой информации, продукция которых предназначена для распространения преимущественно на территории субъекта Российской Федерации, а также за выдачу дубликата свидетельства о такой регистрации</t>
  </si>
  <si>
    <t>1 11 00000 00 0000 000</t>
  </si>
  <si>
    <t>ДОХОДЫ ОТ ИСПОЛЬЗОВАНИЯ ИМУЩЕСТВА, НАХОДЯЩЕГОСЯ В ГОСУДАРСТВЕННОЙ И  МУНИЦИПАЛЬНОЙ СОБСТВЕННОСТИ</t>
  </si>
  <si>
    <t>1 11 01020 02 0000 120</t>
  </si>
  <si>
    <t>1 11 05032 02 0000 120</t>
  </si>
  <si>
    <t>Доходы от сдачи в аренду имущества, находящегося в оперативном управлении органов государственной власти субъектов Российской Федерации и созданных ими учреждений и в хозяйственном ведении государственных унитарных предприятий субъектов Российской Федерации</t>
  </si>
  <si>
    <t>1 15 00000 00 0000 000</t>
  </si>
  <si>
    <t>АДМИНИСТРАТИВНЫЕ ПЛАТЕЖИ И СБОРЫ</t>
  </si>
  <si>
    <t>1 16 00000 00 0000 000</t>
  </si>
  <si>
    <t>ШТРАФЫ, САНКЦИИ, ВОЗМЕЩЕНИЕ УЩЕРБА</t>
  </si>
  <si>
    <t>1 17 00000 00 0000 000</t>
  </si>
  <si>
    <t>ПРОЧИЕ НЕНАЛОГОВЫЕ ДОХОДЫ</t>
  </si>
  <si>
    <t>1 17 05020 02 0000 180</t>
  </si>
  <si>
    <t>Прочие неналоговые доходы бюджетов субъектов Российской Федерации</t>
  </si>
  <si>
    <t xml:space="preserve">Наименование </t>
  </si>
  <si>
    <t>ИТОГО ДОХОДОВ</t>
  </si>
  <si>
    <t>1 15 02000 00 0000 140</t>
  </si>
  <si>
    <t>Платежи, взимаемые государственными и муниципальными организациями за выполнение определенных функций</t>
  </si>
  <si>
    <t>1 11 05000 00 0000 120</t>
  </si>
  <si>
    <t>1 11 05030 00 0000 120</t>
  </si>
  <si>
    <t>2 00 00000 00 0000 000</t>
  </si>
  <si>
    <t>БЕЗВОЗМЕЗДНЫЕ  ПОСТУПЛЕНИЯ</t>
  </si>
  <si>
    <t>2 02 00000 00 0000 000</t>
  </si>
  <si>
    <t>Единый сельскохозяйственный налог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</si>
  <si>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автономных учреждений, а также имущества государственных и муниципальных унитарных предприятий, в том числе казенных)</t>
  </si>
  <si>
    <t>Дивиденды по акциям и доходы от прочих форм участия в капитале, находящихся в  собственности субъектов Российской Федерации</t>
  </si>
  <si>
    <t>НАЛОГИ НА ИМУЩЕСТВО</t>
  </si>
  <si>
    <t>1 06 00000 00 0000 000</t>
  </si>
  <si>
    <t>1 06 01030 10 0000 110</t>
  </si>
  <si>
    <t>1 06 06000 00 0000 110</t>
  </si>
  <si>
    <t>Земельный налог</t>
  </si>
  <si>
    <t>1 15 02050 10 0000 140</t>
  </si>
  <si>
    <t>1 16 90050 10 0000 140</t>
  </si>
  <si>
    <t>Прочие поступления от денежных взысканий(штрафов) и иных сумм в возмещение ущерба, зачисляемые в  бюджеты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</si>
  <si>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</si>
  <si>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1 09 04050 10 0000 110</t>
  </si>
  <si>
    <t>1 09 00000 00 0000 000</t>
  </si>
  <si>
    <t>ЗАДОЛЖЕННОСТЬ И ПЕРЕРАСЧЕТЫ ПО ОТМЕНЕННЫМ НАЛОГАМ, СБОРАМ И ИНЫМ ОБЯЗАТЕЛЬНЫМ ПЛАТЕЖАМ</t>
  </si>
  <si>
    <t>Земельный налог (по обязательствам, возникшим до 1 января 2006 года), мобилизуемый на территориях поселений</t>
  </si>
  <si>
    <t>1 11 05035 10 0000 120</t>
  </si>
  <si>
    <t>Платежи, взимаемые  организациями поселений за выполнение определенных функций</t>
  </si>
  <si>
    <t>1 08 04020 01 1000 110</t>
  </si>
  <si>
    <t xml:space="preserve"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</t>
  </si>
  <si>
    <t>Иные межбюджетные трансферты</t>
  </si>
  <si>
    <t>Прочие межбюджетные трансферты, передаваемые бюджетам поселений</t>
  </si>
  <si>
    <t>1 06 01000 00 0000 110</t>
  </si>
  <si>
    <t>Доходы, получаемые в виде арендной платы за земельные участки, государственная собственность на которые не разграничена , а также средства от продажи права на заключение договоров аренды указанных земельных участков</t>
  </si>
  <si>
    <t>Налог на имущество физических лиц</t>
  </si>
  <si>
    <t>НАЛОГОВЫЕ И НЕНАЛОГОВЫЕ ДОХОДЫ</t>
  </si>
  <si>
    <t>1 05 03010 01 0000 110</t>
  </si>
  <si>
    <t>1 09 04000 00 0000 110</t>
  </si>
  <si>
    <t>Налог на имущество</t>
  </si>
  <si>
    <t>1 08 04000 01 0000 110</t>
  </si>
  <si>
    <t xml:space="preserve">Государственная пошлина за совершение нотариальных действий (за исключением действий, совершаемых консульскими учреждениями Российской Федерации) </t>
  </si>
  <si>
    <t>1 01 02010 01 0000 110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</si>
  <si>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</si>
  <si>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</si>
  <si>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</si>
  <si>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</si>
  <si>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 xml:space="preserve">                                                                                            Приложение № 1</t>
  </si>
  <si>
    <t>исполнение</t>
  </si>
  <si>
    <t>Безвозмездные поступления от других бюджетов бюджетной системы Российской Федерации</t>
  </si>
  <si>
    <t>1 06 06033 10 0000 110</t>
  </si>
  <si>
    <t>Земельный налог с организаций, обладающих земельным участком расположенным в границах сельских поселений</t>
  </si>
  <si>
    <t>1 06 06043 10 0000 110</t>
  </si>
  <si>
    <t>Земельный налог с физических лиц обладающих земельным участком, расположенным в границах сельских поселений</t>
  </si>
  <si>
    <t>1 11 05020 00 0000 120</t>
  </si>
  <si>
    <t>1 11 05025 10 0000 120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</si>
  <si>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поселений, ( за исключением земельных участков муниципальных бюджетных и автономных учреждений)</t>
  </si>
  <si>
    <t>тыс. руб.</t>
  </si>
  <si>
    <t xml:space="preserve">  Дотации бюджетам бюджетной системы Российской Федерации</t>
  </si>
  <si>
    <t xml:space="preserve">  Субвенции бюджетам бюджетной системы Российской Федерации</t>
  </si>
  <si>
    <t xml:space="preserve">  2 021000000 0000 150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</si>
  <si>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</si>
  <si>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1 11  09045 10 0000 120</t>
  </si>
  <si>
    <t>ДОХОДЫ ОТ ОКАЗАНИЯ ПЛАТНЫХ УСЛУГ И КОМПЕНСАЦИИ ЗАТРАТ ГОСУДАРСТВА</t>
  </si>
  <si>
    <t xml:space="preserve"> 1 13 02995 10 0000 130</t>
  </si>
  <si>
    <t>1 13 00000 00 0000 000</t>
  </si>
  <si>
    <t>Прочие доходы от компенсации затрат бюджетов сельских поселений</t>
  </si>
  <si>
    <t>ДОХОДЫ ОТ ПРОДАЖИ МАТЕРИАЛЬНЫХ И НЕМАТЕРИАЛЬНЫХ АКТИВОВ</t>
  </si>
  <si>
    <t xml:space="preserve"> 1 14 00000 00 0000 000</t>
  </si>
  <si>
    <t>008 11402053100000440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</si>
  <si>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</si>
  <si>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Административные штрафы, установленные законами субъектов Российской Федерации об административных правонарушениях, за нарушение муниципальных правовых актов</t>
  </si>
  <si>
    <t>Штрафы, неустойки, пени, уплаченные в случае просрочки исполнения поставщиком (подрядчиком, исполнителем) обязательств, предусмотренных муниципальным контрактом, заключенным муниципальным органом, казенным учреждением сельского поселения</t>
  </si>
  <si>
    <t xml:space="preserve"> 1 16 07010 10 0000 140</t>
  </si>
  <si>
    <t xml:space="preserve"> 1 16 02020 02 0000 140</t>
  </si>
  <si>
    <t>Дотации бюджетам сельских поселений на выравнивание бюджетной обеспеченности из бюджетов муниципальных районов</t>
  </si>
  <si>
    <t xml:space="preserve"> 2 02 16001 10 0000150</t>
  </si>
  <si>
    <t>Прочие субсидии бюджетам сельских поселений</t>
  </si>
  <si>
    <t>Субсидии бюджетам бюджетной системы Российской Федерации (межбюджетные субсидии)</t>
  </si>
  <si>
    <t xml:space="preserve"> 2 02 20000 00 0000 150</t>
  </si>
  <si>
    <t xml:space="preserve"> 2 02 29999 10 0000 150</t>
  </si>
  <si>
    <t>2 02 30000 00 0000 150</t>
  </si>
  <si>
    <t>2 02 35118 10 0000150</t>
  </si>
  <si>
    <t xml:space="preserve">  2 02 40000 00 0000 150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</si>
  <si>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</si>
  <si>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 xml:space="preserve"> 2 02 40014 10 0000 150</t>
  </si>
  <si>
    <t xml:space="preserve"> 2 02 49999 00 0000 150</t>
  </si>
  <si>
    <t>ПРОЧИЕ БЕЗВОЗМЕЗДНЫЕ ПОСТУПЛЕНИЯ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</si>
  <si>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</si>
  <si>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Прочие безвозмездные поступления в бюджеты сельских поселений</t>
  </si>
  <si>
    <t xml:space="preserve"> 2 07 00000 00 0000 000</t>
  </si>
  <si>
    <t xml:space="preserve"> 2 07 05020 10 0000 150</t>
  </si>
  <si>
    <t xml:space="preserve"> 2 07 05030 10 0000 150</t>
  </si>
  <si>
    <t>Исполнение по доходам  бюджета Дмитриевского сельсовета по кодам классификации</t>
  </si>
  <si>
    <t>доходов бюджета  за 2020 год</t>
  </si>
  <si>
    <t xml:space="preserve">                                                                                                         к решению от 16.03.2021 № 11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</si>
</sst>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"/>
    <numFmt numFmtId="178" formatCode="0.000"/>
    <numFmt numFmtId="179" formatCode="?"/>
  </numFmts>
  <fonts count="58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0"/>
      <name val="Arial Cyr"/>
      <family val="2"/>
    </font>
    <font>
      <sz val="10"/>
      <name val="Arial Cyr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 Cyr"/>
      <family val="2"/>
    </font>
    <font>
      <b/>
      <sz val="11"/>
      <name val="Arial"/>
      <family val="2"/>
    </font>
    <font>
      <sz val="11"/>
      <name val="Arial Cyr"/>
      <family val="2"/>
    </font>
    <font>
      <sz val="11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  <font>
      <b/>
      <sz val="12"/>
      <name val="Arial Cyr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Arial"/>
      <family val="2"/>
    </font>
    <font>
      <sz val="10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/>
      <bottom style="hair"/>
    </border>
    <border>
      <left style="thin"/>
      <right/>
      <top/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>
      <alignment horizontal="left" wrapText="1" indent="2"/>
      <protection/>
    </xf>
    <xf numFmtId="0" fontId="40" fillId="0" borderId="2">
      <alignment horizontal="left" wrapText="1" indent="2"/>
      <protection/>
    </xf>
    <xf numFmtId="49" fontId="40" fillId="0" borderId="3">
      <alignment horizontal="center"/>
      <protection/>
    </xf>
    <xf numFmtId="49" fontId="40" fillId="0" borderId="4">
      <alignment horizontal="center"/>
      <protection/>
    </xf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1" fillId="26" borderId="5" applyNumberFormat="0" applyAlignment="0" applyProtection="0"/>
    <xf numFmtId="0" fontId="42" fillId="27" borderId="6" applyNumberFormat="0" applyAlignment="0" applyProtection="0"/>
    <xf numFmtId="0" fontId="43" fillId="27" borderId="5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10" applyNumberFormat="0" applyFill="0" applyAlignment="0" applyProtection="0"/>
    <xf numFmtId="0" fontId="48" fillId="28" borderId="11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12" applyNumberFormat="0" applyFont="0" applyAlignment="0" applyProtection="0"/>
    <xf numFmtId="9" fontId="0" fillId="0" borderId="0" applyFont="0" applyFill="0" applyBorder="0" applyAlignment="0" applyProtection="0"/>
    <xf numFmtId="0" fontId="53" fillId="0" borderId="13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center" vertical="top"/>
    </xf>
    <xf numFmtId="0" fontId="0" fillId="0" borderId="14" xfId="0" applyBorder="1" applyAlignment="1">
      <alignment horizontal="center"/>
    </xf>
    <xf numFmtId="0" fontId="0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/>
    </xf>
    <xf numFmtId="0" fontId="2" fillId="0" borderId="14" xfId="0" applyFont="1" applyBorder="1" applyAlignment="1">
      <alignment vertical="top"/>
    </xf>
    <xf numFmtId="0" fontId="0" fillId="0" borderId="14" xfId="0" applyFont="1" applyBorder="1" applyAlignment="1">
      <alignment vertical="top"/>
    </xf>
    <xf numFmtId="0" fontId="2" fillId="0" borderId="14" xfId="0" applyFont="1" applyBorder="1" applyAlignment="1">
      <alignment horizontal="center" vertical="top"/>
    </xf>
    <xf numFmtId="0" fontId="0" fillId="0" borderId="15" xfId="0" applyBorder="1" applyAlignment="1">
      <alignment/>
    </xf>
    <xf numFmtId="0" fontId="7" fillId="0" borderId="14" xfId="0" applyFont="1" applyBorder="1" applyAlignment="1">
      <alignment vertical="top" wrapText="1"/>
    </xf>
    <xf numFmtId="1" fontId="8" fillId="0" borderId="14" xfId="0" applyNumberFormat="1" applyFont="1" applyBorder="1" applyAlignment="1">
      <alignment/>
    </xf>
    <xf numFmtId="0" fontId="9" fillId="0" borderId="14" xfId="0" applyFont="1" applyBorder="1" applyAlignment="1">
      <alignment vertical="top" wrapText="1"/>
    </xf>
    <xf numFmtId="1" fontId="10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0" fontId="9" fillId="0" borderId="14" xfId="0" applyFont="1" applyBorder="1" applyAlignment="1">
      <alignment wrapText="1"/>
    </xf>
    <xf numFmtId="0" fontId="10" fillId="0" borderId="14" xfId="0" applyFont="1" applyBorder="1" applyAlignment="1">
      <alignment vertical="top" wrapText="1"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0" fontId="10" fillId="0" borderId="14" xfId="0" applyFont="1" applyBorder="1" applyAlignment="1">
      <alignment/>
    </xf>
    <xf numFmtId="0" fontId="8" fillId="0" borderId="14" xfId="0" applyFont="1" applyBorder="1" applyAlignment="1">
      <alignment vertical="top" wrapText="1"/>
    </xf>
    <xf numFmtId="0" fontId="7" fillId="0" borderId="14" xfId="0" applyFont="1" applyBorder="1" applyAlignment="1">
      <alignment vertical="top" wrapText="1"/>
    </xf>
    <xf numFmtId="0" fontId="9" fillId="0" borderId="14" xfId="0" applyFont="1" applyBorder="1" applyAlignment="1">
      <alignment vertical="top" wrapText="1"/>
    </xf>
    <xf numFmtId="0" fontId="2" fillId="0" borderId="14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1" fontId="0" fillId="0" borderId="14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1" fontId="2" fillId="0" borderId="14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10" fillId="0" borderId="14" xfId="0" applyFont="1" applyBorder="1" applyAlignment="1">
      <alignment vertical="top" wrapText="1"/>
    </xf>
    <xf numFmtId="0" fontId="8" fillId="0" borderId="14" xfId="0" applyFont="1" applyBorder="1" applyAlignment="1">
      <alignment/>
    </xf>
    <xf numFmtId="176" fontId="8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8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176" fontId="10" fillId="0" borderId="14" xfId="0" applyNumberFormat="1" applyFont="1" applyBorder="1" applyAlignment="1">
      <alignment horizontal="right"/>
    </xf>
    <xf numFmtId="0" fontId="4" fillId="0" borderId="14" xfId="0" applyFont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2" fillId="0" borderId="14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/>
    </xf>
    <xf numFmtId="1" fontId="8" fillId="0" borderId="14" xfId="0" applyNumberFormat="1" applyFont="1" applyBorder="1" applyAlignment="1">
      <alignment/>
    </xf>
    <xf numFmtId="0" fontId="10" fillId="0" borderId="14" xfId="0" applyFont="1" applyBorder="1" applyAlignment="1">
      <alignment/>
    </xf>
    <xf numFmtId="177" fontId="11" fillId="0" borderId="14" xfId="0" applyNumberFormat="1" applyFont="1" applyFill="1" applyBorder="1" applyAlignment="1">
      <alignment horizontal="right"/>
    </xf>
    <xf numFmtId="177" fontId="12" fillId="0" borderId="14" xfId="0" applyNumberFormat="1" applyFont="1" applyFill="1" applyBorder="1" applyAlignment="1">
      <alignment horizontal="right"/>
    </xf>
    <xf numFmtId="177" fontId="13" fillId="0" borderId="14" xfId="0" applyNumberFormat="1" applyFont="1" applyFill="1" applyBorder="1" applyAlignment="1">
      <alignment horizontal="right"/>
    </xf>
    <xf numFmtId="0" fontId="2" fillId="0" borderId="14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/>
    </xf>
    <xf numFmtId="177" fontId="14" fillId="0" borderId="14" xfId="0" applyNumberFormat="1" applyFont="1" applyFill="1" applyBorder="1" applyAlignment="1">
      <alignment horizontal="right"/>
    </xf>
    <xf numFmtId="0" fontId="0" fillId="0" borderId="14" xfId="0" applyFont="1" applyBorder="1" applyAlignment="1">
      <alignment/>
    </xf>
    <xf numFmtId="0" fontId="56" fillId="0" borderId="1" xfId="33" applyNumberFormat="1" applyFont="1" applyAlignment="1" applyProtection="1">
      <alignment vertical="top" wrapText="1"/>
      <protection/>
    </xf>
    <xf numFmtId="0" fontId="56" fillId="0" borderId="1" xfId="33" applyNumberFormat="1" applyFont="1" applyAlignment="1" applyProtection="1">
      <alignment wrapText="1"/>
      <protection/>
    </xf>
    <xf numFmtId="49" fontId="57" fillId="0" borderId="3" xfId="35" applyFont="1" applyAlignment="1" applyProtection="1">
      <alignment horizontal="left"/>
      <protection/>
    </xf>
    <xf numFmtId="49" fontId="57" fillId="0" borderId="3" xfId="35" applyFont="1" applyAlignment="1" applyProtection="1">
      <alignment horizontal="left" vertical="top"/>
      <protection/>
    </xf>
    <xf numFmtId="3" fontId="0" fillId="0" borderId="14" xfId="0" applyNumberFormat="1" applyFont="1" applyBorder="1" applyAlignment="1">
      <alignment horizontal="left" vertical="top"/>
    </xf>
    <xf numFmtId="49" fontId="15" fillId="0" borderId="16" xfId="0" applyNumberFormat="1" applyFont="1" applyBorder="1" applyAlignment="1" applyProtection="1">
      <alignment horizontal="left" wrapText="1"/>
      <protection/>
    </xf>
    <xf numFmtId="49" fontId="4" fillId="0" borderId="17" xfId="0" applyNumberFormat="1" applyFont="1" applyBorder="1" applyAlignment="1" applyProtection="1">
      <alignment horizontal="center"/>
      <protection/>
    </xf>
    <xf numFmtId="49" fontId="4" fillId="0" borderId="17" xfId="0" applyNumberFormat="1" applyFont="1" applyBorder="1" applyAlignment="1" applyProtection="1">
      <alignment horizontal="center" vertical="center"/>
      <protection/>
    </xf>
    <xf numFmtId="49" fontId="4" fillId="0" borderId="17" xfId="0" applyNumberFormat="1" applyFont="1" applyBorder="1" applyAlignment="1" applyProtection="1">
      <alignment horizontal="center" vertical="top"/>
      <protection/>
    </xf>
    <xf numFmtId="49" fontId="15" fillId="0" borderId="16" xfId="0" applyNumberFormat="1" applyFont="1" applyBorder="1" applyAlignment="1" applyProtection="1">
      <alignment horizontal="left" vertical="top" wrapText="1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49" fontId="16" fillId="0" borderId="16" xfId="0" applyNumberFormat="1" applyFont="1" applyBorder="1" applyAlignment="1" applyProtection="1">
      <alignment horizontal="left" vertical="center" wrapText="1"/>
      <protection/>
    </xf>
    <xf numFmtId="0" fontId="2" fillId="0" borderId="14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49" fontId="4" fillId="0" borderId="16" xfId="0" applyNumberFormat="1" applyFont="1" applyBorder="1" applyAlignment="1" applyProtection="1">
      <alignment horizontal="left" wrapText="1"/>
      <protection/>
    </xf>
    <xf numFmtId="0" fontId="10" fillId="0" borderId="14" xfId="0" applyFont="1" applyBorder="1" applyAlignment="1">
      <alignment vertical="top"/>
    </xf>
    <xf numFmtId="0" fontId="0" fillId="0" borderId="14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vertical="top"/>
    </xf>
    <xf numFmtId="49" fontId="3" fillId="0" borderId="17" xfId="0" applyNumberFormat="1" applyFont="1" applyBorder="1" applyAlignment="1" applyProtection="1">
      <alignment horizontal="center" vertical="top"/>
      <protection/>
    </xf>
    <xf numFmtId="49" fontId="3" fillId="0" borderId="16" xfId="0" applyNumberFormat="1" applyFont="1" applyBorder="1" applyAlignment="1" applyProtection="1">
      <alignment horizontal="left" vertical="top" wrapText="1"/>
      <protection/>
    </xf>
    <xf numFmtId="0" fontId="8" fillId="0" borderId="14" xfId="0" applyFont="1" applyBorder="1" applyAlignment="1">
      <alignment vertical="top"/>
    </xf>
    <xf numFmtId="176" fontId="8" fillId="0" borderId="14" xfId="0" applyNumberFormat="1" applyFont="1" applyBorder="1" applyAlignment="1">
      <alignment horizontal="right" vertical="top"/>
    </xf>
    <xf numFmtId="0" fontId="2" fillId="0" borderId="14" xfId="0" applyFont="1" applyBorder="1" applyAlignment="1">
      <alignment horizontal="right" vertical="top"/>
    </xf>
    <xf numFmtId="0" fontId="2" fillId="0" borderId="0" xfId="0" applyFont="1" applyBorder="1" applyAlignment="1">
      <alignment horizontal="right" vertical="top"/>
    </xf>
    <xf numFmtId="0" fontId="2" fillId="0" borderId="0" xfId="0" applyFont="1" applyAlignment="1">
      <alignment vertical="top"/>
    </xf>
    <xf numFmtId="179" fontId="4" fillId="0" borderId="16" xfId="0" applyNumberFormat="1" applyFont="1" applyBorder="1" applyAlignment="1" applyProtection="1">
      <alignment horizontal="left" vertical="top" wrapText="1"/>
      <protection/>
    </xf>
    <xf numFmtId="176" fontId="10" fillId="0" borderId="14" xfId="0" applyNumberFormat="1" applyFont="1" applyBorder="1" applyAlignment="1">
      <alignment horizontal="right" vertical="center"/>
    </xf>
    <xf numFmtId="49" fontId="57" fillId="0" borderId="3" xfId="35" applyFont="1" applyAlignment="1" applyProtection="1">
      <alignment horizontal="left" vertical="center"/>
      <protection/>
    </xf>
    <xf numFmtId="49" fontId="3" fillId="0" borderId="16" xfId="0" applyNumberFormat="1" applyFont="1" applyBorder="1" applyAlignment="1" applyProtection="1">
      <alignment horizontal="left" wrapText="1"/>
      <protection/>
    </xf>
    <xf numFmtId="0" fontId="17" fillId="0" borderId="0" xfId="0" applyFont="1" applyAlignment="1">
      <alignment/>
    </xf>
    <xf numFmtId="0" fontId="17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 horizontal="right" wrapText="1"/>
    </xf>
    <xf numFmtId="0" fontId="0" fillId="0" borderId="0" xfId="0" applyFont="1" applyAlignment="1">
      <alignment horizontal="right" wrapText="1"/>
    </xf>
    <xf numFmtId="0" fontId="0" fillId="0" borderId="0" xfId="0" applyAlignment="1">
      <alignment horizontal="center" vertical="center" wrapText="1"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1" xfId="33"/>
    <cellStyle name="xl34" xfId="34"/>
    <cellStyle name="xl44" xfId="35"/>
    <cellStyle name="xl52" xfId="36"/>
    <cellStyle name="Акцент1" xfId="37"/>
    <cellStyle name="Акцент2" xfId="38"/>
    <cellStyle name="Акцент3" xfId="39"/>
    <cellStyle name="Акцент4" xfId="40"/>
    <cellStyle name="Акцент5" xfId="41"/>
    <cellStyle name="Акцент6" xfId="42"/>
    <cellStyle name="Ввод " xfId="43"/>
    <cellStyle name="Вывод" xfId="44"/>
    <cellStyle name="Вычисление" xfId="45"/>
    <cellStyle name="Hyperlink" xfId="46"/>
    <cellStyle name="Currency" xfId="47"/>
    <cellStyle name="Currency [0]" xfId="48"/>
    <cellStyle name="Заголовок 1" xfId="49"/>
    <cellStyle name="Заголовок 2" xfId="50"/>
    <cellStyle name="Заголовок 3" xfId="51"/>
    <cellStyle name="Заголовок 4" xfId="52"/>
    <cellStyle name="Итог" xfId="53"/>
    <cellStyle name="Контрольная ячейка" xfId="54"/>
    <cellStyle name="Название" xfId="55"/>
    <cellStyle name="Нейтральный" xfId="56"/>
    <cellStyle name="Followed Hyperlink" xfId="57"/>
    <cellStyle name="Плохой" xfId="58"/>
    <cellStyle name="Пояснение" xfId="59"/>
    <cellStyle name="Примечание" xfId="60"/>
    <cellStyle name="Percent" xfId="61"/>
    <cellStyle name="Связанная ячейка" xfId="62"/>
    <cellStyle name="Текст предупреждения" xfId="63"/>
    <cellStyle name="Comma" xfId="64"/>
    <cellStyle name="Comma [0]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J\&#1047;&#1072;&#1081;&#1094;&#1077;&#1074;&#1072;\&#1087;&#1088;&#1080;&#1083;&#1086;&#1078;&#1077;&#1085;&#1080;&#1077;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Дох2005"/>
      <sheetName val="облбт"/>
      <sheetName val="консбт"/>
      <sheetName val="дохтеррит"/>
      <sheetName val="дохтерконт"/>
      <sheetName val="дох2004нобл"/>
      <sheetName val="Лист2"/>
      <sheetName val="прибыль"/>
      <sheetName val="дохфизлиц"/>
      <sheetName val="игорн"/>
      <sheetName val="акцсвод"/>
      <sheetName val="ракцизнефт"/>
      <sheetName val="ракцизалк"/>
      <sheetName val="акц2"/>
      <sheetName val="лицензирегсборы"/>
      <sheetName val="едсовнал"/>
      <sheetName val="енвд"/>
      <sheetName val="имущество орг"/>
      <sheetName val="имущфлидар"/>
      <sheetName val="дарение"/>
      <sheetName val="добыча"/>
      <sheetName val="водн"/>
      <sheetName val="земельн"/>
      <sheetName val="живмир"/>
      <sheetName val="госпошлина"/>
      <sheetName val="транспорт"/>
      <sheetName val="адмплатежи"/>
      <sheetName val="штрафы"/>
      <sheetName val="дохгосимущ"/>
      <sheetName val="негатив"/>
      <sheetName val="лесн"/>
      <sheetName val="прочие неналог"/>
      <sheetName val="недра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78"/>
  <sheetViews>
    <sheetView tabSelected="1" view="pageBreakPreview" zoomScale="150" zoomScaleSheetLayoutView="150" zoomScalePageLayoutView="0" workbookViewId="0" topLeftCell="A1">
      <selection activeCell="L15" sqref="L15"/>
    </sheetView>
  </sheetViews>
  <sheetFormatPr defaultColWidth="9.140625" defaultRowHeight="12.75"/>
  <cols>
    <col min="1" max="1" width="23.140625" style="0" customWidth="1"/>
    <col min="2" max="2" width="62.8515625" style="0" customWidth="1"/>
    <col min="3" max="3" width="8.28125" style="0" hidden="1" customWidth="1"/>
    <col min="4" max="4" width="26.00390625" style="0" customWidth="1"/>
    <col min="5" max="5" width="0.13671875" style="0" hidden="1" customWidth="1"/>
    <col min="6" max="6" width="0.2890625" style="0" customWidth="1"/>
    <col min="7" max="7" width="0.42578125" style="0" hidden="1" customWidth="1"/>
  </cols>
  <sheetData>
    <row r="1" ht="1.5" customHeight="1"/>
    <row r="2" spans="1:6" ht="12.75" hidden="1">
      <c r="A2" t="s">
        <v>0</v>
      </c>
      <c r="B2" s="93"/>
      <c r="C2" s="93"/>
      <c r="D2" s="93"/>
      <c r="E2" s="1"/>
      <c r="F2" s="1"/>
    </row>
    <row r="3" spans="2:6" ht="11.25" customHeight="1" hidden="1">
      <c r="B3" s="93"/>
      <c r="C3" s="93"/>
      <c r="D3" s="93"/>
      <c r="E3" s="93"/>
      <c r="F3" s="1"/>
    </row>
    <row r="4" spans="2:6" ht="11.25" customHeight="1">
      <c r="B4" s="94" t="s">
        <v>83</v>
      </c>
      <c r="C4" s="95"/>
      <c r="D4" s="95"/>
      <c r="E4" s="95"/>
      <c r="F4" s="31"/>
    </row>
    <row r="5" spans="2:6" ht="24.75" customHeight="1">
      <c r="B5" s="98" t="s">
        <v>131</v>
      </c>
      <c r="C5" s="98"/>
      <c r="D5" s="98"/>
      <c r="E5" s="31"/>
      <c r="F5" s="1"/>
    </row>
    <row r="6" spans="2:5" ht="15" customHeight="1">
      <c r="B6" s="97"/>
      <c r="C6" s="96"/>
      <c r="D6" s="96"/>
      <c r="E6" s="31"/>
    </row>
    <row r="7" spans="1:6" s="2" customFormat="1" ht="14.25" customHeight="1">
      <c r="A7" s="92" t="s">
        <v>129</v>
      </c>
      <c r="B7" s="92"/>
      <c r="C7" s="92"/>
      <c r="D7" s="92"/>
      <c r="E7" s="92"/>
      <c r="F7" s="92"/>
    </row>
    <row r="8" spans="1:6" s="2" customFormat="1" ht="16.5" customHeight="1">
      <c r="A8" s="92" t="s">
        <v>130</v>
      </c>
      <c r="B8" s="92"/>
      <c r="C8" s="92"/>
      <c r="D8" s="92"/>
      <c r="E8" s="91"/>
      <c r="F8" s="91"/>
    </row>
    <row r="9" spans="3:6" ht="10.5" customHeight="1">
      <c r="C9" t="s">
        <v>1</v>
      </c>
      <c r="D9" t="s">
        <v>93</v>
      </c>
      <c r="E9" s="13"/>
      <c r="F9" s="32"/>
    </row>
    <row r="10" spans="1:6" s="3" customFormat="1" ht="29.25" customHeight="1">
      <c r="A10" s="50" t="s">
        <v>2</v>
      </c>
      <c r="B10" s="8" t="s">
        <v>38</v>
      </c>
      <c r="C10" s="8" t="s">
        <v>3</v>
      </c>
      <c r="D10" s="57" t="s">
        <v>84</v>
      </c>
      <c r="E10" s="6" t="s">
        <v>3</v>
      </c>
      <c r="F10" s="33"/>
    </row>
    <row r="11" spans="1:6" s="4" customFormat="1" ht="14.25" customHeight="1">
      <c r="A11" s="9" t="s">
        <v>4</v>
      </c>
      <c r="B11" s="14" t="s">
        <v>72</v>
      </c>
      <c r="C11" s="15" t="e">
        <f>C13+#REF!+C16+#REF!+#REF!+C27+C37+#REF!+#REF!+#REF!+C46+C49+C50</f>
        <v>#REF!</v>
      </c>
      <c r="D11" s="42">
        <f>D13+D21+D27+D37+D57+D59+D61</f>
        <v>26575.9</v>
      </c>
      <c r="E11" s="38" t="e">
        <f>E13+#REF!+E16+#REF!+#REF!+E27+E37+#REF!+#REF!+#REF!+E46+E49+E50</f>
        <v>#REF!</v>
      </c>
      <c r="F11" s="39"/>
    </row>
    <row r="12" spans="1:6" ht="13.5" customHeight="1" hidden="1">
      <c r="A12" s="5"/>
      <c r="B12" s="16"/>
      <c r="C12" s="17"/>
      <c r="D12" s="43"/>
      <c r="E12" s="34"/>
      <c r="F12" s="35"/>
    </row>
    <row r="13" spans="1:6" ht="15">
      <c r="A13" s="9" t="s">
        <v>5</v>
      </c>
      <c r="B13" s="14" t="s">
        <v>6</v>
      </c>
      <c r="C13" s="15" t="e">
        <f>#REF!+C15</f>
        <v>#REF!</v>
      </c>
      <c r="D13" s="42">
        <f>D14</f>
        <v>23479.8</v>
      </c>
      <c r="E13" s="34" t="e">
        <f>#REF!+#REF!</f>
        <v>#REF!</v>
      </c>
      <c r="F13" s="35"/>
    </row>
    <row r="14" spans="1:6" ht="14.25">
      <c r="A14" s="5" t="s">
        <v>7</v>
      </c>
      <c r="B14" s="40" t="s">
        <v>8</v>
      </c>
      <c r="C14" s="17" t="e">
        <f>'[1]Дох2005'!G120</f>
        <v>#REF!</v>
      </c>
      <c r="D14" s="43">
        <f>D15</f>
        <v>23479.8</v>
      </c>
      <c r="E14" s="34"/>
      <c r="F14" s="35"/>
    </row>
    <row r="15" spans="1:6" ht="71.25">
      <c r="A15" s="51" t="s">
        <v>78</v>
      </c>
      <c r="B15" s="16" t="s">
        <v>81</v>
      </c>
      <c r="C15" s="17" t="e">
        <f>'[1]Дох2005'!G121</f>
        <v>#REF!</v>
      </c>
      <c r="D15" s="43">
        <v>23479.8</v>
      </c>
      <c r="E15" s="34"/>
      <c r="F15" s="35"/>
    </row>
    <row r="16" spans="1:6" ht="15">
      <c r="A16" s="9" t="s">
        <v>9</v>
      </c>
      <c r="B16" s="14" t="s">
        <v>10</v>
      </c>
      <c r="C16" s="15" t="e">
        <f>#REF!+E16</f>
        <v>#REF!</v>
      </c>
      <c r="D16" s="42">
        <f>D19</f>
        <v>0</v>
      </c>
      <c r="E16" s="34" t="e">
        <f>#REF!+E17+E18</f>
        <v>#REF!</v>
      </c>
      <c r="F16" s="35"/>
    </row>
    <row r="17" spans="1:6" ht="28.5" hidden="1">
      <c r="A17" s="5" t="s">
        <v>11</v>
      </c>
      <c r="B17" s="16" t="s">
        <v>12</v>
      </c>
      <c r="C17" s="17" t="e">
        <f>'[1]Дох2005'!AA121</f>
        <v>#REF!</v>
      </c>
      <c r="D17" s="43"/>
      <c r="E17" s="34" t="e">
        <f>'[1]Дох2005'!AA119</f>
        <v>#REF!</v>
      </c>
      <c r="F17" s="35"/>
    </row>
    <row r="18" spans="1:6" ht="14.25" hidden="1">
      <c r="A18" s="5" t="s">
        <v>13</v>
      </c>
      <c r="B18" s="16" t="s">
        <v>14</v>
      </c>
      <c r="C18" s="18">
        <v>0</v>
      </c>
      <c r="D18" s="43"/>
      <c r="E18" s="36">
        <v>0</v>
      </c>
      <c r="F18" s="37"/>
    </row>
    <row r="19" spans="1:6" ht="14.25">
      <c r="A19" s="5" t="s">
        <v>13</v>
      </c>
      <c r="B19" s="19" t="s">
        <v>47</v>
      </c>
      <c r="C19" s="18"/>
      <c r="D19" s="43">
        <f>D20</f>
        <v>0</v>
      </c>
      <c r="E19" s="36"/>
      <c r="F19" s="37"/>
    </row>
    <row r="20" spans="1:6" ht="14.25">
      <c r="A20" s="5" t="s">
        <v>73</v>
      </c>
      <c r="B20" s="19" t="s">
        <v>47</v>
      </c>
      <c r="C20" s="18"/>
      <c r="D20" s="43">
        <v>0</v>
      </c>
      <c r="E20" s="36"/>
      <c r="F20" s="37"/>
    </row>
    <row r="21" spans="1:6" ht="12.75" customHeight="1">
      <c r="A21" s="29" t="s">
        <v>51</v>
      </c>
      <c r="B21" s="27" t="s">
        <v>50</v>
      </c>
      <c r="C21" s="18"/>
      <c r="D21" s="44">
        <f>D22+D24</f>
        <v>2864.2</v>
      </c>
      <c r="E21" s="36"/>
      <c r="F21" s="37"/>
    </row>
    <row r="22" spans="1:6" ht="15" customHeight="1">
      <c r="A22" s="30" t="s">
        <v>69</v>
      </c>
      <c r="B22" s="28" t="s">
        <v>71</v>
      </c>
      <c r="C22" s="18"/>
      <c r="D22" s="47">
        <f>D23</f>
        <v>143.3</v>
      </c>
      <c r="E22" s="36"/>
      <c r="F22" s="37"/>
    </row>
    <row r="23" spans="1:6" ht="42.75">
      <c r="A23" s="30" t="s">
        <v>52</v>
      </c>
      <c r="B23" s="28" t="s">
        <v>82</v>
      </c>
      <c r="C23" s="18"/>
      <c r="D23" s="43">
        <v>143.3</v>
      </c>
      <c r="E23" s="36"/>
      <c r="F23" s="37"/>
    </row>
    <row r="24" spans="1:6" ht="15" customHeight="1">
      <c r="A24" s="30" t="s">
        <v>53</v>
      </c>
      <c r="B24" s="28" t="s">
        <v>54</v>
      </c>
      <c r="C24" s="18"/>
      <c r="D24" s="43">
        <f>D25+D26</f>
        <v>2720.8999999999996</v>
      </c>
      <c r="E24" s="36"/>
      <c r="F24" s="37"/>
    </row>
    <row r="25" spans="1:6" ht="41.25" customHeight="1">
      <c r="A25" s="60" t="s">
        <v>86</v>
      </c>
      <c r="B25" s="28" t="s">
        <v>87</v>
      </c>
      <c r="C25" s="18"/>
      <c r="D25" s="43">
        <v>2374.7</v>
      </c>
      <c r="E25" s="36"/>
      <c r="F25" s="37"/>
    </row>
    <row r="26" spans="1:6" ht="28.5">
      <c r="A26" s="60" t="s">
        <v>88</v>
      </c>
      <c r="B26" s="28" t="s">
        <v>89</v>
      </c>
      <c r="C26" s="18"/>
      <c r="D26" s="43">
        <v>346.2</v>
      </c>
      <c r="E26" s="36"/>
      <c r="F26" s="37"/>
    </row>
    <row r="27" spans="1:6" ht="15">
      <c r="A27" s="9" t="s">
        <v>15</v>
      </c>
      <c r="B27" s="14" t="s">
        <v>16</v>
      </c>
      <c r="C27" s="15" t="e">
        <f>C28+C29+C30+C31+#REF!</f>
        <v>#REF!</v>
      </c>
      <c r="D27" s="42">
        <f>D32</f>
        <v>2</v>
      </c>
      <c r="E27" s="34" t="e">
        <f>E28+E29+E30+E31+#REF!</f>
        <v>#REF!</v>
      </c>
      <c r="F27" s="35"/>
    </row>
    <row r="28" spans="1:6" ht="42.75" hidden="1">
      <c r="A28" s="5" t="s">
        <v>17</v>
      </c>
      <c r="B28" s="16" t="s">
        <v>18</v>
      </c>
      <c r="C28" s="18" t="e">
        <f>#REF!+E28</f>
        <v>#REF!</v>
      </c>
      <c r="D28" s="43"/>
      <c r="E28" s="36">
        <v>0</v>
      </c>
      <c r="F28" s="37"/>
    </row>
    <row r="29" spans="1:6" ht="71.25" hidden="1">
      <c r="A29" s="5" t="s">
        <v>19</v>
      </c>
      <c r="B29" s="16" t="s">
        <v>20</v>
      </c>
      <c r="C29" s="18" t="e">
        <f>#REF!+E29</f>
        <v>#REF!</v>
      </c>
      <c r="D29" s="43"/>
      <c r="E29" s="36">
        <v>0</v>
      </c>
      <c r="F29" s="37"/>
    </row>
    <row r="30" spans="1:6" ht="28.5" hidden="1">
      <c r="A30" s="5" t="s">
        <v>21</v>
      </c>
      <c r="B30" s="16" t="s">
        <v>22</v>
      </c>
      <c r="C30" s="18" t="e">
        <f>#REF!+E30</f>
        <v>#REF!</v>
      </c>
      <c r="D30" s="43"/>
      <c r="E30" s="36">
        <v>0</v>
      </c>
      <c r="F30" s="37"/>
    </row>
    <row r="31" spans="1:6" ht="71.25" hidden="1">
      <c r="A31" s="5" t="s">
        <v>23</v>
      </c>
      <c r="B31" s="16" t="s">
        <v>24</v>
      </c>
      <c r="C31" s="18" t="e">
        <f>#REF!+E31</f>
        <v>#REF!</v>
      </c>
      <c r="D31" s="43"/>
      <c r="E31" s="36">
        <v>0</v>
      </c>
      <c r="F31" s="37"/>
    </row>
    <row r="32" spans="1:6" ht="42.75">
      <c r="A32" s="5" t="s">
        <v>76</v>
      </c>
      <c r="B32" s="16" t="s">
        <v>77</v>
      </c>
      <c r="C32" s="18"/>
      <c r="D32" s="43">
        <f>D33</f>
        <v>2</v>
      </c>
      <c r="E32" s="36"/>
      <c r="F32" s="37"/>
    </row>
    <row r="33" spans="1:6" ht="70.5" customHeight="1">
      <c r="A33" s="5" t="s">
        <v>65</v>
      </c>
      <c r="B33" s="16" t="s">
        <v>66</v>
      </c>
      <c r="C33" s="18"/>
      <c r="D33" s="43">
        <v>2</v>
      </c>
      <c r="E33" s="36"/>
      <c r="F33" s="37"/>
    </row>
    <row r="34" spans="1:6" ht="51" customHeight="1" hidden="1">
      <c r="A34" s="9" t="s">
        <v>60</v>
      </c>
      <c r="B34" s="14" t="s">
        <v>61</v>
      </c>
      <c r="C34" s="41"/>
      <c r="D34" s="42"/>
      <c r="E34" s="36"/>
      <c r="F34" s="37"/>
    </row>
    <row r="35" spans="1:6" ht="51" customHeight="1" hidden="1">
      <c r="A35" s="48" t="s">
        <v>74</v>
      </c>
      <c r="B35" s="28" t="s">
        <v>75</v>
      </c>
      <c r="C35" s="41"/>
      <c r="D35" s="42"/>
      <c r="E35" s="36"/>
      <c r="F35" s="37"/>
    </row>
    <row r="36" spans="1:6" ht="35.25" customHeight="1" hidden="1">
      <c r="A36" s="5" t="s">
        <v>59</v>
      </c>
      <c r="B36" s="16" t="s">
        <v>62</v>
      </c>
      <c r="C36" s="18"/>
      <c r="D36" s="43"/>
      <c r="E36" s="36"/>
      <c r="F36" s="37"/>
    </row>
    <row r="37" spans="1:6" ht="45.75" customHeight="1">
      <c r="A37" s="9" t="s">
        <v>25</v>
      </c>
      <c r="B37" s="14" t="s">
        <v>26</v>
      </c>
      <c r="C37" s="52" t="e">
        <f>E37+#REF!</f>
        <v>#REF!</v>
      </c>
      <c r="D37" s="44">
        <f>D41+D44+D56</f>
        <v>104.1</v>
      </c>
      <c r="E37" s="34" t="e">
        <f>'[1]Дох2005'!AR119</f>
        <v>#REF!</v>
      </c>
      <c r="F37" s="35"/>
    </row>
    <row r="38" spans="1:6" ht="42.75" hidden="1">
      <c r="A38" s="5" t="s">
        <v>27</v>
      </c>
      <c r="B38" s="16" t="s">
        <v>49</v>
      </c>
      <c r="C38" s="53"/>
      <c r="D38" s="47"/>
      <c r="E38" s="36"/>
      <c r="F38" s="37"/>
    </row>
    <row r="39" spans="1:6" ht="71.25" hidden="1">
      <c r="A39" s="5" t="s">
        <v>28</v>
      </c>
      <c r="B39" s="16" t="s">
        <v>29</v>
      </c>
      <c r="C39" s="53"/>
      <c r="D39" s="47"/>
      <c r="E39" s="36"/>
      <c r="F39" s="37"/>
    </row>
    <row r="40" spans="1:6" ht="85.5">
      <c r="A40" s="5" t="s">
        <v>42</v>
      </c>
      <c r="B40" s="16" t="s">
        <v>48</v>
      </c>
      <c r="C40" s="53"/>
      <c r="D40" s="47">
        <f>D43+D41</f>
        <v>75.1</v>
      </c>
      <c r="E40" s="36"/>
      <c r="F40" s="37"/>
    </row>
    <row r="41" spans="1:6" ht="63.75" customHeight="1">
      <c r="A41" s="5" t="s">
        <v>90</v>
      </c>
      <c r="B41" s="16" t="s">
        <v>70</v>
      </c>
      <c r="C41" s="53"/>
      <c r="D41" s="47">
        <f>D42</f>
        <v>21.2</v>
      </c>
      <c r="E41" s="36"/>
      <c r="F41" s="37"/>
    </row>
    <row r="42" spans="1:6" ht="71.25">
      <c r="A42" s="5" t="s">
        <v>91</v>
      </c>
      <c r="B42" s="16" t="s">
        <v>92</v>
      </c>
      <c r="C42" s="53"/>
      <c r="D42" s="47">
        <v>21.2</v>
      </c>
      <c r="E42" s="36"/>
      <c r="F42" s="37"/>
    </row>
    <row r="43" spans="1:6" ht="72.75" customHeight="1">
      <c r="A43" s="5" t="s">
        <v>43</v>
      </c>
      <c r="B43" s="16" t="s">
        <v>79</v>
      </c>
      <c r="C43" s="53"/>
      <c r="D43" s="47">
        <v>53.9</v>
      </c>
      <c r="E43" s="36"/>
      <c r="F43" s="37"/>
    </row>
    <row r="44" spans="1:6" ht="65.25" customHeight="1">
      <c r="A44" s="5" t="s">
        <v>63</v>
      </c>
      <c r="B44" s="20" t="s">
        <v>80</v>
      </c>
      <c r="C44" s="53"/>
      <c r="D44" s="47">
        <v>53.9</v>
      </c>
      <c r="E44" s="36"/>
      <c r="F44" s="37"/>
    </row>
    <row r="45" spans="1:6" ht="0.75" customHeight="1">
      <c r="A45" s="5"/>
      <c r="B45" s="16"/>
      <c r="C45" s="18"/>
      <c r="D45" s="43"/>
      <c r="E45" s="36"/>
      <c r="F45" s="37"/>
    </row>
    <row r="46" spans="1:6" ht="15" hidden="1">
      <c r="A46" s="9" t="s">
        <v>30</v>
      </c>
      <c r="B46" s="14" t="s">
        <v>31</v>
      </c>
      <c r="C46" s="15"/>
      <c r="D46" s="42"/>
      <c r="E46" s="34" t="e">
        <f>'[1]Дох2005'!AZ119</f>
        <v>#REF!</v>
      </c>
      <c r="F46" s="35"/>
    </row>
    <row r="47" spans="1:6" ht="28.5" customHeight="1" hidden="1">
      <c r="A47" s="5" t="s">
        <v>40</v>
      </c>
      <c r="B47" s="16" t="s">
        <v>41</v>
      </c>
      <c r="C47" s="17"/>
      <c r="D47" s="43"/>
      <c r="E47" s="34"/>
      <c r="F47" s="35"/>
    </row>
    <row r="48" spans="1:6" ht="27.75" customHeight="1" hidden="1">
      <c r="A48" s="5" t="s">
        <v>55</v>
      </c>
      <c r="B48" s="16" t="s">
        <v>64</v>
      </c>
      <c r="C48" s="18"/>
      <c r="D48" s="43"/>
      <c r="E48" s="36"/>
      <c r="F48" s="37"/>
    </row>
    <row r="49" spans="1:6" ht="14.25" hidden="1">
      <c r="A49" s="5" t="s">
        <v>32</v>
      </c>
      <c r="B49" s="16" t="s">
        <v>33</v>
      </c>
      <c r="C49" s="17" t="e">
        <f>'[1]Дох2005'!BB121</f>
        <v>#REF!</v>
      </c>
      <c r="D49" s="43"/>
      <c r="E49" s="34" t="e">
        <f>'[1]Дох2005'!BB119</f>
        <v>#REF!</v>
      </c>
      <c r="F49" s="35"/>
    </row>
    <row r="50" spans="1:6" ht="14.25" hidden="1">
      <c r="A50" s="7" t="s">
        <v>34</v>
      </c>
      <c r="B50" s="20" t="s">
        <v>35</v>
      </c>
      <c r="C50" s="18">
        <f>C51</f>
        <v>0</v>
      </c>
      <c r="D50" s="43"/>
      <c r="E50" s="36">
        <f>E51</f>
        <v>0</v>
      </c>
      <c r="F50" s="37"/>
    </row>
    <row r="51" spans="1:6" ht="28.5" hidden="1">
      <c r="A51" s="7" t="s">
        <v>36</v>
      </c>
      <c r="B51" s="20" t="s">
        <v>37</v>
      </c>
      <c r="C51" s="18"/>
      <c r="D51" s="43"/>
      <c r="E51" s="36"/>
      <c r="F51" s="37"/>
    </row>
    <row r="52" spans="1:6" ht="9.75" customHeight="1" hidden="1">
      <c r="A52" s="7"/>
      <c r="B52" s="20"/>
      <c r="C52" s="18"/>
      <c r="D52" s="43"/>
      <c r="E52" s="36"/>
      <c r="F52" s="37"/>
    </row>
    <row r="53" spans="1:6" ht="15" hidden="1">
      <c r="A53" s="12" t="s">
        <v>32</v>
      </c>
      <c r="B53" s="21" t="s">
        <v>33</v>
      </c>
      <c r="C53" s="22"/>
      <c r="D53" s="44"/>
      <c r="E53" s="36"/>
      <c r="F53" s="37"/>
    </row>
    <row r="54" spans="1:6" ht="43.5" customHeight="1" hidden="1">
      <c r="A54" s="7" t="s">
        <v>56</v>
      </c>
      <c r="B54" s="20" t="s">
        <v>57</v>
      </c>
      <c r="C54" s="18"/>
      <c r="D54" s="43"/>
      <c r="E54" s="36"/>
      <c r="F54" s="37"/>
    </row>
    <row r="55" spans="1:6" ht="6.75" customHeight="1" hidden="1">
      <c r="A55" s="7"/>
      <c r="B55" s="20"/>
      <c r="C55" s="18"/>
      <c r="D55" s="43"/>
      <c r="E55" s="36"/>
      <c r="F55" s="37"/>
    </row>
    <row r="56" spans="1:6" ht="92.25" customHeight="1">
      <c r="A56" s="5" t="s">
        <v>98</v>
      </c>
      <c r="B56" s="66" t="s">
        <v>97</v>
      </c>
      <c r="C56" s="53"/>
      <c r="D56" s="47">
        <v>29</v>
      </c>
      <c r="E56" s="36"/>
      <c r="F56" s="37"/>
    </row>
    <row r="57" spans="1:6" s="4" customFormat="1" ht="45" customHeight="1">
      <c r="A57" s="71" t="s">
        <v>101</v>
      </c>
      <c r="B57" s="72" t="s">
        <v>99</v>
      </c>
      <c r="C57" s="41"/>
      <c r="D57" s="42">
        <v>60.5</v>
      </c>
      <c r="E57" s="73"/>
      <c r="F57" s="74"/>
    </row>
    <row r="58" spans="1:6" ht="37.5" customHeight="1">
      <c r="A58" s="69" t="s">
        <v>100</v>
      </c>
      <c r="B58" s="70" t="s">
        <v>102</v>
      </c>
      <c r="C58" s="53"/>
      <c r="D58" s="47">
        <v>60.5</v>
      </c>
      <c r="E58" s="36"/>
      <c r="F58" s="37"/>
    </row>
    <row r="59" spans="1:6" s="86" customFormat="1" ht="24.75" customHeight="1">
      <c r="A59" s="80" t="s">
        <v>104</v>
      </c>
      <c r="B59" s="81" t="s">
        <v>103</v>
      </c>
      <c r="C59" s="82"/>
      <c r="D59" s="83">
        <v>2.4</v>
      </c>
      <c r="E59" s="84"/>
      <c r="F59" s="85"/>
    </row>
    <row r="60" spans="1:6" s="79" customFormat="1" ht="72.75" customHeight="1">
      <c r="A60" s="68" t="s">
        <v>105</v>
      </c>
      <c r="B60" s="87" t="s">
        <v>106</v>
      </c>
      <c r="C60" s="76"/>
      <c r="D60" s="88">
        <v>2.4</v>
      </c>
      <c r="E60" s="77"/>
      <c r="F60" s="78"/>
    </row>
    <row r="61" spans="1:6" ht="12.75" customHeight="1">
      <c r="A61" s="58" t="s">
        <v>32</v>
      </c>
      <c r="B61" s="26" t="s">
        <v>33</v>
      </c>
      <c r="C61" s="55"/>
      <c r="D61" s="59">
        <f>D62+D63</f>
        <v>62.900000000000006</v>
      </c>
      <c r="E61" s="54"/>
      <c r="F61" s="37"/>
    </row>
    <row r="62" spans="1:6" ht="45" customHeight="1">
      <c r="A62" s="67" t="s">
        <v>110</v>
      </c>
      <c r="B62" s="75" t="s">
        <v>107</v>
      </c>
      <c r="C62" s="55"/>
      <c r="D62" s="56">
        <v>17.2</v>
      </c>
      <c r="E62" s="54"/>
      <c r="F62" s="37"/>
    </row>
    <row r="63" spans="1:6" ht="53.25" customHeight="1">
      <c r="A63" s="68" t="s">
        <v>109</v>
      </c>
      <c r="B63" s="75" t="s">
        <v>108</v>
      </c>
      <c r="C63" s="55"/>
      <c r="D63" s="56">
        <v>45.7</v>
      </c>
      <c r="E63" s="54"/>
      <c r="F63" s="37"/>
    </row>
    <row r="64" spans="1:6" ht="12.75" customHeight="1">
      <c r="A64" s="10" t="s">
        <v>44</v>
      </c>
      <c r="B64" s="23" t="s">
        <v>45</v>
      </c>
      <c r="C64" s="24"/>
      <c r="D64" s="45">
        <f>D65</f>
        <v>3550.1000000000004</v>
      </c>
      <c r="E64" s="36"/>
      <c r="F64" s="37"/>
    </row>
    <row r="65" spans="1:6" ht="30">
      <c r="A65" s="11" t="s">
        <v>46</v>
      </c>
      <c r="B65" s="26" t="s">
        <v>85</v>
      </c>
      <c r="C65" s="25"/>
      <c r="D65" s="46">
        <f>D66+D68+D70+D72+D75</f>
        <v>3550.1000000000004</v>
      </c>
      <c r="E65" s="36"/>
      <c r="F65" s="37"/>
    </row>
    <row r="66" spans="1:6" ht="28.5" customHeight="1">
      <c r="A66" s="64" t="s">
        <v>96</v>
      </c>
      <c r="B66" s="61" t="s">
        <v>94</v>
      </c>
      <c r="C66" s="18"/>
      <c r="D66" s="46">
        <f>D67</f>
        <v>364.9</v>
      </c>
      <c r="E66" s="36"/>
      <c r="F66" s="37"/>
    </row>
    <row r="67" spans="1:6" ht="28.5" customHeight="1">
      <c r="A67" s="68" t="s">
        <v>112</v>
      </c>
      <c r="B67" s="75" t="s">
        <v>111</v>
      </c>
      <c r="C67" s="18"/>
      <c r="D67" s="46">
        <v>364.9</v>
      </c>
      <c r="E67" s="36"/>
      <c r="F67" s="37"/>
    </row>
    <row r="68" spans="1:6" ht="28.5" customHeight="1">
      <c r="A68" s="68" t="s">
        <v>115</v>
      </c>
      <c r="B68" s="75" t="s">
        <v>114</v>
      </c>
      <c r="C68" s="18"/>
      <c r="D68" s="46">
        <v>1000</v>
      </c>
      <c r="E68" s="36"/>
      <c r="F68" s="37"/>
    </row>
    <row r="69" spans="1:6" ht="17.25" customHeight="1">
      <c r="A69" s="67" t="s">
        <v>116</v>
      </c>
      <c r="B69" s="75" t="s">
        <v>113</v>
      </c>
      <c r="C69" s="18"/>
      <c r="D69" s="46">
        <v>1000</v>
      </c>
      <c r="E69" s="36"/>
      <c r="F69" s="37"/>
    </row>
    <row r="70" spans="1:6" ht="28.5">
      <c r="A70" s="65" t="s">
        <v>117</v>
      </c>
      <c r="B70" s="62" t="s">
        <v>95</v>
      </c>
      <c r="C70" s="18"/>
      <c r="D70" s="43">
        <f>D71</f>
        <v>113.2</v>
      </c>
      <c r="E70" s="36"/>
      <c r="F70" s="37"/>
    </row>
    <row r="71" spans="1:6" ht="42.75">
      <c r="A71" s="65" t="s">
        <v>118</v>
      </c>
      <c r="B71" s="40" t="s">
        <v>58</v>
      </c>
      <c r="C71" s="18"/>
      <c r="D71" s="43">
        <v>113.2</v>
      </c>
      <c r="E71" s="36"/>
      <c r="F71" s="37"/>
    </row>
    <row r="72" spans="1:6" ht="14.25">
      <c r="A72" s="63" t="s">
        <v>119</v>
      </c>
      <c r="B72" s="40" t="s">
        <v>67</v>
      </c>
      <c r="C72" s="18"/>
      <c r="D72" s="43">
        <f>D74+D73</f>
        <v>1972</v>
      </c>
      <c r="E72" s="36"/>
      <c r="F72" s="37"/>
    </row>
    <row r="73" spans="1:6" ht="51">
      <c r="A73" s="68" t="s">
        <v>121</v>
      </c>
      <c r="B73" s="75" t="s">
        <v>120</v>
      </c>
      <c r="C73" s="18"/>
      <c r="D73" s="43">
        <v>567.5</v>
      </c>
      <c r="E73" s="36"/>
      <c r="F73" s="37"/>
    </row>
    <row r="74" spans="1:6" ht="28.5">
      <c r="A74" s="89" t="s">
        <v>122</v>
      </c>
      <c r="B74" s="40" t="s">
        <v>68</v>
      </c>
      <c r="C74" s="18"/>
      <c r="D74" s="43">
        <v>1404.5</v>
      </c>
      <c r="E74" s="36"/>
      <c r="F74" s="37"/>
    </row>
    <row r="75" spans="1:6" s="4" customFormat="1" ht="15">
      <c r="A75" s="71" t="s">
        <v>126</v>
      </c>
      <c r="B75" s="90" t="s">
        <v>123</v>
      </c>
      <c r="C75" s="41"/>
      <c r="D75" s="42">
        <f>D76+D77</f>
        <v>100</v>
      </c>
      <c r="E75" s="73"/>
      <c r="F75" s="74"/>
    </row>
    <row r="76" spans="1:6" ht="38.25">
      <c r="A76" s="68" t="s">
        <v>127</v>
      </c>
      <c r="B76" s="75" t="s">
        <v>124</v>
      </c>
      <c r="C76" s="18"/>
      <c r="D76" s="43">
        <v>30</v>
      </c>
      <c r="E76" s="36"/>
      <c r="F76" s="37"/>
    </row>
    <row r="77" spans="1:6" ht="14.25">
      <c r="A77" s="68" t="s">
        <v>128</v>
      </c>
      <c r="B77" s="75" t="s">
        <v>125</v>
      </c>
      <c r="C77" s="18"/>
      <c r="D77" s="43">
        <v>70</v>
      </c>
      <c r="E77" s="36"/>
      <c r="F77" s="37"/>
    </row>
    <row r="78" spans="1:5" ht="15">
      <c r="A78" s="49" t="s">
        <v>39</v>
      </c>
      <c r="B78" s="26"/>
      <c r="C78" s="15" t="e">
        <f>#REF!+C11</f>
        <v>#REF!</v>
      </c>
      <c r="D78" s="42">
        <f>D11+D64</f>
        <v>30126</v>
      </c>
      <c r="E78" s="36"/>
    </row>
    <row r="102" ht="12.75" hidden="1"/>
    <row r="103" ht="12.75" hidden="1"/>
    <row r="105" ht="12.75" hidden="1"/>
    <row r="110" ht="12.75" hidden="1"/>
    <row r="111" ht="12.75" hidden="1"/>
    <row r="112" ht="12.75" hidden="1"/>
    <row r="113" ht="12.75" hidden="1"/>
    <row r="114" ht="12.75" hidden="1"/>
    <row r="121" ht="12.75" hidden="1"/>
    <row r="122" ht="12.75" hidden="1"/>
    <row r="123" ht="12.75" hidden="1"/>
    <row r="124" ht="12.75" hidden="1"/>
    <row r="127" ht="12.75" hidden="1"/>
    <row r="129" ht="12.75" hidden="1"/>
    <row r="131" ht="12.75" hidden="1"/>
    <row r="137" ht="12.75" hidden="1"/>
  </sheetData>
  <sheetProtection/>
  <mergeCells count="7">
    <mergeCell ref="A8:D8"/>
    <mergeCell ref="B3:E3"/>
    <mergeCell ref="B4:E4"/>
    <mergeCell ref="B2:D2"/>
    <mergeCell ref="B5:D5"/>
    <mergeCell ref="B6:D6"/>
    <mergeCell ref="A7:F7"/>
  </mergeCells>
  <printOptions/>
  <pageMargins left="1.1811023622047245" right="0.3937007874015748" top="0.3937007874015748" bottom="0.3937007874015748" header="0" footer="0"/>
  <pageSetup fitToHeight="10" fitToWidth="1" horizontalDpi="600" verticalDpi="600" orientation="portrait" paperSize="9" scale="77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1</cp:lastModifiedBy>
  <cp:lastPrinted>2021-03-16T01:38:16Z</cp:lastPrinted>
  <dcterms:created xsi:type="dcterms:W3CDTF">1996-10-08T23:32:33Z</dcterms:created>
  <dcterms:modified xsi:type="dcterms:W3CDTF">2021-03-16T01:38:21Z</dcterms:modified>
  <cp:category/>
  <cp:version/>
  <cp:contentType/>
  <cp:contentStatus/>
</cp:coreProperties>
</file>